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pitalsaludesp-my.sharepoint.com/personal/coordinador_financiero_capitalsalud_gov_co/Documents/Escritorio/VIG25COORDINACION/CONCEJO DE BOGOTA/PROPOSICION 249/Punto No. 8/"/>
    </mc:Choice>
  </mc:AlternateContent>
  <xr:revisionPtr revIDLastSave="97" documentId="8_{D7999A3D-6F41-49A4-B984-4C8A1EF7E03A}" xr6:coauthVersionLast="47" xr6:coauthVersionMax="47" xr10:uidLastSave="{BE8E3480-D9F7-4CC8-87B3-726085D61D77}"/>
  <bookViews>
    <workbookView xWindow="-120" yWindow="-120" windowWidth="29040" windowHeight="15720" activeTab="1" xr2:uid="{30D26898-F750-4DA4-B5F2-6FAC8F2D02AF}"/>
  </bookViews>
  <sheets>
    <sheet name="PPTO INGRESOS-EJEC INGR  2025 " sheetId="1" r:id="rId1"/>
    <sheet name="PROYECCIÓN PPTO INGRESOS 202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2" l="1"/>
  <c r="C24" i="2" s="1"/>
  <c r="D27" i="2"/>
  <c r="D26" i="2"/>
  <c r="B25" i="2"/>
  <c r="B24" i="2" s="1"/>
  <c r="D29" i="2"/>
  <c r="D28" i="2"/>
  <c r="D25" i="2" l="1"/>
  <c r="D24" i="2"/>
  <c r="G12" i="1"/>
  <c r="G11" i="1"/>
  <c r="G10" i="1"/>
  <c r="F9" i="1"/>
  <c r="E9" i="1"/>
  <c r="D9" i="1"/>
  <c r="D8" i="1" s="1"/>
  <c r="C9" i="1"/>
  <c r="C8" i="1" s="1"/>
  <c r="B9" i="1"/>
  <c r="B8" i="1" s="1"/>
  <c r="F8" i="1"/>
  <c r="E8" i="1"/>
  <c r="G9" i="1" l="1"/>
  <c r="G8" i="1"/>
</calcChain>
</file>

<file path=xl/sharedStrings.xml><?xml version="1.0" encoding="utf-8"?>
<sst xmlns="http://schemas.openxmlformats.org/spreadsheetml/2006/main" count="26" uniqueCount="22">
  <si>
    <t>CAPITAL SALUD EPS-S</t>
  </si>
  <si>
    <t>EJECUCION PRESUPUESTAL DE INGRESOS  DEL 1 AL 31 DE ENERO DE 2025</t>
  </si>
  <si>
    <t>Ce.gestores / Pos.presupuestarias</t>
  </si>
  <si>
    <t>Apropiación Inicial</t>
  </si>
  <si>
    <t>Apropiación Vigente</t>
  </si>
  <si>
    <t>Recaudo Enero</t>
  </si>
  <si>
    <t>Recaudo Acumulado</t>
  </si>
  <si>
    <t>Saldo por Recaudar</t>
  </si>
  <si>
    <t>% Recaudo</t>
  </si>
  <si>
    <t>TOTAL</t>
  </si>
  <si>
    <t>0267-01 CAPITAL SALUD EPS-S</t>
  </si>
  <si>
    <t>41002  Bancos</t>
  </si>
  <si>
    <t>41102050010901  Venta de Servicios para la comunidad, sociales y p</t>
  </si>
  <si>
    <t>4120502 Depósitos</t>
  </si>
  <si>
    <t>0267-01  CAPITAL SALUD EPS-S</t>
  </si>
  <si>
    <t>41002           Bancos</t>
  </si>
  <si>
    <t>4120502         Depósitos</t>
  </si>
  <si>
    <t>Cuentas por Cobrar</t>
  </si>
  <si>
    <t xml:space="preserve"> ADICION PRESUPUESTAL PROYECTADO - CON CIERRE 204</t>
  </si>
  <si>
    <t>PRESUPUESTO INGRESOS PROYECTADO 2025                                                                           $</t>
  </si>
  <si>
    <t>APROPIACIÓN VIGENTE 2025                                    $</t>
  </si>
  <si>
    <t>PROYECCIÓN PRESUPUESTAL DE INGRESOS  DEL 1 AL 31 DE ENERO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</si>
</sst>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_-;\-* #,##0_-;_-* &quot;-&quot;??_-;_-@_-"/>
    <numFmt numFmtId="166" formatCode="_(* #,##0.00_);_(* \(#,##0.00\);_(* &quot;-&quot;??_);_(@_)"/>
    <numFmt numFmtId="167" formatCode="#,##0_ ;\-#,##0\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7F6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81DEFF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21" xfId="0" applyFont="1" applyBorder="1" applyAlignment="1">
      <alignment wrapText="1"/>
    </xf>
    <xf numFmtId="167" fontId="2" fillId="0" borderId="22" xfId="2" applyNumberFormat="1" applyFont="1" applyBorder="1"/>
    <xf numFmtId="0" fontId="2" fillId="0" borderId="15" xfId="0" applyFont="1" applyBorder="1" applyAlignment="1">
      <alignment wrapText="1"/>
    </xf>
    <xf numFmtId="167" fontId="2" fillId="0" borderId="16" xfId="2" applyNumberFormat="1" applyFont="1" applyBorder="1"/>
    <xf numFmtId="0" fontId="3" fillId="0" borderId="15" xfId="0" applyFont="1" applyBorder="1" applyAlignment="1">
      <alignment wrapText="1"/>
    </xf>
    <xf numFmtId="167" fontId="3" fillId="0" borderId="16" xfId="2" applyNumberFormat="1" applyFont="1" applyBorder="1"/>
    <xf numFmtId="167" fontId="3" fillId="0" borderId="16" xfId="2" applyNumberFormat="1" applyFont="1" applyFill="1" applyBorder="1"/>
    <xf numFmtId="0" fontId="3" fillId="0" borderId="1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167" fontId="2" fillId="0" borderId="24" xfId="2" applyNumberFormat="1" applyFont="1" applyBorder="1"/>
    <xf numFmtId="167" fontId="2" fillId="0" borderId="17" xfId="2" applyNumberFormat="1" applyFont="1" applyBorder="1"/>
    <xf numFmtId="167" fontId="3" fillId="0" borderId="17" xfId="2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vertical="top" wrapText="1"/>
    </xf>
    <xf numFmtId="167" fontId="3" fillId="0" borderId="26" xfId="2" applyNumberFormat="1" applyFont="1" applyBorder="1"/>
    <xf numFmtId="167" fontId="3" fillId="0" borderId="27" xfId="2" applyNumberFormat="1" applyFont="1" applyBorder="1"/>
    <xf numFmtId="0" fontId="5" fillId="2" borderId="18" xfId="0" applyFont="1" applyFill="1" applyBorder="1" applyAlignment="1">
      <alignment wrapText="1"/>
    </xf>
    <xf numFmtId="165" fontId="5" fillId="2" borderId="19" xfId="1" applyNumberFormat="1" applyFont="1" applyFill="1" applyBorder="1" applyAlignment="1">
      <alignment wrapText="1"/>
    </xf>
    <xf numFmtId="165" fontId="5" fillId="2" borderId="20" xfId="1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3" fontId="5" fillId="0" borderId="13" xfId="0" applyNumberFormat="1" applyFont="1" applyBorder="1" applyAlignment="1">
      <alignment horizontal="right" vertical="center" wrapText="1"/>
    </xf>
    <xf numFmtId="3" fontId="2" fillId="0" borderId="13" xfId="0" applyNumberFormat="1" applyFont="1" applyBorder="1" applyAlignment="1">
      <alignment horizontal="right" vertical="center" wrapText="1"/>
    </xf>
    <xf numFmtId="10" fontId="2" fillId="0" borderId="14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vertical="center" wrapText="1"/>
    </xf>
    <xf numFmtId="3" fontId="5" fillId="0" borderId="16" xfId="0" applyNumberFormat="1" applyFont="1" applyBorder="1" applyAlignment="1">
      <alignment horizontal="right" vertical="center" wrapText="1"/>
    </xf>
    <xf numFmtId="10" fontId="2" fillId="0" borderId="17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vertical="center" wrapText="1"/>
    </xf>
    <xf numFmtId="3" fontId="6" fillId="0" borderId="16" xfId="0" applyNumberFormat="1" applyFont="1" applyBorder="1" applyAlignment="1">
      <alignment horizontal="right" vertical="center"/>
    </xf>
    <xf numFmtId="3" fontId="6" fillId="5" borderId="16" xfId="0" applyNumberFormat="1" applyFont="1" applyFill="1" applyBorder="1" applyAlignment="1">
      <alignment horizontal="right" vertical="center"/>
    </xf>
    <xf numFmtId="43" fontId="6" fillId="5" borderId="16" xfId="1" applyFont="1" applyFill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165" fontId="6" fillId="5" borderId="16" xfId="1" applyNumberFormat="1" applyFont="1" applyFill="1" applyBorder="1" applyAlignment="1">
      <alignment horizontal="right" vertical="center"/>
    </xf>
    <xf numFmtId="10" fontId="3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vertical="center" wrapText="1"/>
    </xf>
    <xf numFmtId="3" fontId="6" fillId="0" borderId="19" xfId="0" applyNumberFormat="1" applyFont="1" applyBorder="1" applyAlignment="1">
      <alignment horizontal="right" vertical="center"/>
    </xf>
    <xf numFmtId="3" fontId="6" fillId="5" borderId="19" xfId="0" applyNumberFormat="1" applyFont="1" applyFill="1" applyBorder="1" applyAlignment="1">
      <alignment horizontal="right" vertical="center"/>
    </xf>
    <xf numFmtId="43" fontId="6" fillId="5" borderId="19" xfId="1" applyFont="1" applyFill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165" fontId="6" fillId="5" borderId="19" xfId="1" applyNumberFormat="1" applyFont="1" applyFill="1" applyBorder="1" applyAlignment="1">
      <alignment horizontal="right" vertical="center"/>
    </xf>
    <xf numFmtId="10" fontId="3" fillId="0" borderId="20" xfId="0" applyNumberFormat="1" applyFont="1" applyBorder="1" applyAlignment="1">
      <alignment horizontal="right" vertical="center"/>
    </xf>
  </cellXfs>
  <cellStyles count="3">
    <cellStyle name="Millares" xfId="1" builtinId="3"/>
    <cellStyle name="Millares 13" xfId="2" xr:uid="{D5696BDF-DD44-496F-8B68-CEBBE8A8D7A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0</xdr:rowOff>
    </xdr:from>
    <xdr:to>
      <xdr:col>0</xdr:col>
      <xdr:colOff>1597025</xdr:colOff>
      <xdr:row>3</xdr:row>
      <xdr:rowOff>27305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80E3E5-908A-45C1-9251-E900AB2E16F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1225550" cy="6083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313764</xdr:colOff>
      <xdr:row>13</xdr:row>
      <xdr:rowOff>56030</xdr:rowOff>
    </xdr:from>
    <xdr:to>
      <xdr:col>0</xdr:col>
      <xdr:colOff>1763432</xdr:colOff>
      <xdr:row>17</xdr:row>
      <xdr:rowOff>67236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CCB03F-44C0-4091-BE9D-0F7A7D0D84E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4" y="2532530"/>
          <a:ext cx="1449668" cy="7732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A9B42-0628-42B7-A6ED-0C50EDA76462}">
  <dimension ref="A3:G12"/>
  <sheetViews>
    <sheetView workbookViewId="0">
      <selection activeCell="A4" sqref="A4:G5"/>
    </sheetView>
  </sheetViews>
  <sheetFormatPr baseColWidth="10" defaultRowHeight="15" x14ac:dyDescent="0.25"/>
  <cols>
    <col min="1" max="1" width="32.7109375" bestFit="1" customWidth="1"/>
    <col min="2" max="3" width="24.85546875" bestFit="1" customWidth="1"/>
    <col min="4" max="4" width="28.28515625" bestFit="1" customWidth="1"/>
    <col min="5" max="5" width="22.5703125" bestFit="1" customWidth="1"/>
    <col min="6" max="6" width="26.7109375" bestFit="1" customWidth="1"/>
    <col min="7" max="7" width="11.7109375" bestFit="1" customWidth="1"/>
  </cols>
  <sheetData>
    <row r="3" spans="1:7" ht="15.75" thickBot="1" x14ac:dyDescent="0.3"/>
    <row r="4" spans="1:7" ht="15.75" x14ac:dyDescent="0.25">
      <c r="A4" s="21" t="s">
        <v>0</v>
      </c>
      <c r="B4" s="22"/>
      <c r="C4" s="22"/>
      <c r="D4" s="22"/>
      <c r="E4" s="22"/>
      <c r="F4" s="22"/>
      <c r="G4" s="23"/>
    </row>
    <row r="5" spans="1:7" ht="16.5" thickBot="1" x14ac:dyDescent="0.3">
      <c r="A5" s="24" t="s">
        <v>1</v>
      </c>
      <c r="B5" s="25"/>
      <c r="C5" s="25"/>
      <c r="D5" s="25"/>
      <c r="E5" s="25"/>
      <c r="F5" s="25"/>
      <c r="G5" s="26"/>
    </row>
    <row r="6" spans="1:7" ht="16.5" thickBot="1" x14ac:dyDescent="0.3">
      <c r="A6" s="27"/>
      <c r="B6" s="28"/>
      <c r="C6" s="28"/>
      <c r="D6" s="28"/>
      <c r="E6" s="28"/>
      <c r="F6" s="28"/>
      <c r="G6" s="29"/>
    </row>
    <row r="7" spans="1:7" ht="30.75" thickBot="1" x14ac:dyDescent="0.3">
      <c r="A7" s="30" t="s">
        <v>2</v>
      </c>
      <c r="B7" s="31" t="s">
        <v>3</v>
      </c>
      <c r="C7" s="31" t="s">
        <v>4</v>
      </c>
      <c r="D7" s="31" t="s">
        <v>5</v>
      </c>
      <c r="E7" s="31" t="s">
        <v>6</v>
      </c>
      <c r="F7" s="31" t="s">
        <v>7</v>
      </c>
      <c r="G7" s="32" t="s">
        <v>8</v>
      </c>
    </row>
    <row r="8" spans="1:7" ht="15.75" x14ac:dyDescent="0.25">
      <c r="A8" s="33" t="s">
        <v>9</v>
      </c>
      <c r="B8" s="34">
        <f>+B9</f>
        <v>2758890000000</v>
      </c>
      <c r="C8" s="34">
        <f>+C9</f>
        <v>2758890000000</v>
      </c>
      <c r="D8" s="35">
        <f>+D9</f>
        <v>426145545861</v>
      </c>
      <c r="E8" s="35">
        <f>+E9</f>
        <v>426145545861</v>
      </c>
      <c r="F8" s="35">
        <f>+F9</f>
        <v>2332744454139</v>
      </c>
      <c r="G8" s="36">
        <f>+E8/C8</f>
        <v>0.15446268095538424</v>
      </c>
    </row>
    <row r="9" spans="1:7" ht="31.5" x14ac:dyDescent="0.25">
      <c r="A9" s="37" t="s">
        <v>10</v>
      </c>
      <c r="B9" s="38">
        <f>+B10+B11+B12</f>
        <v>2758890000000</v>
      </c>
      <c r="C9" s="38">
        <f>+C10+C11+C12</f>
        <v>2758890000000</v>
      </c>
      <c r="D9" s="38">
        <f>+D10+D11+D12</f>
        <v>426145545861</v>
      </c>
      <c r="E9" s="38">
        <f>+E10+E11+E12</f>
        <v>426145545861</v>
      </c>
      <c r="F9" s="38">
        <f>+F10+F11+F12</f>
        <v>2332744454139</v>
      </c>
      <c r="G9" s="39">
        <f>+E9/C9</f>
        <v>0.15446268095538424</v>
      </c>
    </row>
    <row r="10" spans="1:7" ht="15.75" x14ac:dyDescent="0.25">
      <c r="A10" s="40" t="s">
        <v>11</v>
      </c>
      <c r="B10" s="41">
        <v>300000000000</v>
      </c>
      <c r="C10" s="42">
        <v>300000000000</v>
      </c>
      <c r="D10" s="43">
        <v>251172692960</v>
      </c>
      <c r="E10" s="44">
        <v>251172692960</v>
      </c>
      <c r="F10" s="45">
        <v>48827307040</v>
      </c>
      <c r="G10" s="46">
        <f>+E10/C10</f>
        <v>0.8372423098666667</v>
      </c>
    </row>
    <row r="11" spans="1:7" ht="45" x14ac:dyDescent="0.25">
      <c r="A11" s="40" t="s">
        <v>12</v>
      </c>
      <c r="B11" s="41">
        <v>2440890000000</v>
      </c>
      <c r="C11" s="42">
        <v>2440890000000</v>
      </c>
      <c r="D11" s="43">
        <v>173439010245</v>
      </c>
      <c r="E11" s="44">
        <v>173439010245</v>
      </c>
      <c r="F11" s="45">
        <v>2267450989755</v>
      </c>
      <c r="G11" s="46">
        <f>+E11/C11</f>
        <v>7.1055643738554386E-2</v>
      </c>
    </row>
    <row r="12" spans="1:7" ht="16.5" thickBot="1" x14ac:dyDescent="0.3">
      <c r="A12" s="47" t="s">
        <v>13</v>
      </c>
      <c r="B12" s="48">
        <v>18000000000</v>
      </c>
      <c r="C12" s="49">
        <v>18000000000</v>
      </c>
      <c r="D12" s="50">
        <v>1533842656</v>
      </c>
      <c r="E12" s="51">
        <v>1533842656</v>
      </c>
      <c r="F12" s="52">
        <v>16466157344</v>
      </c>
      <c r="G12" s="53">
        <f>+E12/C12</f>
        <v>8.5213480888888887E-2</v>
      </c>
    </row>
  </sheetData>
  <mergeCells count="2">
    <mergeCell ref="A4:G4"/>
    <mergeCell ref="A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ECFAC-7F12-42F5-8DA2-BDDD0EB07AB1}">
  <dimension ref="A19:D29"/>
  <sheetViews>
    <sheetView tabSelected="1" topLeftCell="A13" zoomScale="85" zoomScaleNormal="85" workbookViewId="0">
      <selection activeCell="A43" sqref="A43"/>
    </sheetView>
  </sheetViews>
  <sheetFormatPr baseColWidth="10" defaultRowHeight="15" x14ac:dyDescent="0.25"/>
  <cols>
    <col min="1" max="1" width="48" customWidth="1"/>
    <col min="2" max="2" width="29" customWidth="1"/>
    <col min="3" max="3" width="35.7109375" customWidth="1"/>
    <col min="4" max="4" width="31.85546875" customWidth="1"/>
    <col min="5" max="5" width="32.5703125" customWidth="1"/>
  </cols>
  <sheetData>
    <row r="19" spans="1:4" ht="15.75" thickBot="1" x14ac:dyDescent="0.3"/>
    <row r="20" spans="1:4" ht="15.75" x14ac:dyDescent="0.25">
      <c r="A20" s="21" t="s">
        <v>0</v>
      </c>
      <c r="B20" s="22"/>
      <c r="C20" s="22"/>
      <c r="D20" s="23"/>
    </row>
    <row r="21" spans="1:4" ht="16.5" customHeight="1" thickBot="1" x14ac:dyDescent="0.3">
      <c r="A21" s="24" t="s">
        <v>21</v>
      </c>
      <c r="B21" s="25"/>
      <c r="C21" s="25"/>
      <c r="D21" s="26"/>
    </row>
    <row r="22" spans="1:4" ht="15.75" thickBot="1" x14ac:dyDescent="0.3"/>
    <row r="23" spans="1:4" ht="48" thickBot="1" x14ac:dyDescent="0.3">
      <c r="A23" s="9" t="s">
        <v>2</v>
      </c>
      <c r="B23" s="9" t="s">
        <v>20</v>
      </c>
      <c r="C23" s="14" t="s">
        <v>18</v>
      </c>
      <c r="D23" s="10" t="s">
        <v>19</v>
      </c>
    </row>
    <row r="24" spans="1:4" ht="15.75" x14ac:dyDescent="0.25">
      <c r="A24" s="1" t="s">
        <v>9</v>
      </c>
      <c r="B24" s="2">
        <f>B25</f>
        <v>2758890000000</v>
      </c>
      <c r="C24" s="2">
        <f>C25</f>
        <v>26153412000</v>
      </c>
      <c r="D24" s="11">
        <f>D25</f>
        <v>2785043412000</v>
      </c>
    </row>
    <row r="25" spans="1:4" ht="15.75" x14ac:dyDescent="0.25">
      <c r="A25" s="3" t="s">
        <v>14</v>
      </c>
      <c r="B25" s="4">
        <f>B26+B27+B28+B29</f>
        <v>2758890000000</v>
      </c>
      <c r="C25" s="4">
        <f>C26+C27+C28+C29</f>
        <v>26153412000</v>
      </c>
      <c r="D25" s="12">
        <f>D26+D27+D28+D29</f>
        <v>2785043412000</v>
      </c>
    </row>
    <row r="26" spans="1:4" ht="15.75" x14ac:dyDescent="0.25">
      <c r="A26" s="5" t="s">
        <v>15</v>
      </c>
      <c r="B26" s="6">
        <v>300000000000</v>
      </c>
      <c r="C26" s="7">
        <v>-17172323000</v>
      </c>
      <c r="D26" s="13">
        <f>+B26+C26</f>
        <v>282827677000</v>
      </c>
    </row>
    <row r="27" spans="1:4" ht="15.75" x14ac:dyDescent="0.25">
      <c r="A27" s="8" t="s">
        <v>17</v>
      </c>
      <c r="B27" s="6"/>
      <c r="C27" s="6">
        <v>43325735000</v>
      </c>
      <c r="D27" s="13">
        <f>+B27+C27</f>
        <v>43325735000</v>
      </c>
    </row>
    <row r="28" spans="1:4" ht="32.25" thickBot="1" x14ac:dyDescent="0.3">
      <c r="A28" s="18" t="s">
        <v>12</v>
      </c>
      <c r="B28" s="19">
        <v>2440890000000</v>
      </c>
      <c r="C28" s="19"/>
      <c r="D28" s="20">
        <f>B28+C28</f>
        <v>2440890000000</v>
      </c>
    </row>
    <row r="29" spans="1:4" ht="16.5" thickBot="1" x14ac:dyDescent="0.3">
      <c r="A29" s="15" t="s">
        <v>16</v>
      </c>
      <c r="B29" s="16">
        <v>18000000000</v>
      </c>
      <c r="C29" s="16"/>
      <c r="D29" s="17">
        <f>+B29+C29</f>
        <v>18000000000</v>
      </c>
    </row>
  </sheetData>
  <mergeCells count="2">
    <mergeCell ref="A20:D20"/>
    <mergeCell ref="A21:D21"/>
  </mergeCells>
  <pageMargins left="0.7" right="0.7" top="0.75" bottom="0.75" header="0.3" footer="0.3"/>
  <ignoredErrors>
    <ignoredError sqref="D28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 INGRESOS-EJEC INGR  2025 </vt:lpstr>
      <vt:lpstr>PROYECCIÓN PPTO INGRESOS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Marin Garcia</dc:creator>
  <cp:lastModifiedBy>Luisa Fernanda Marin Garcia</cp:lastModifiedBy>
  <dcterms:created xsi:type="dcterms:W3CDTF">2025-02-17T17:13:55Z</dcterms:created>
  <dcterms:modified xsi:type="dcterms:W3CDTF">2025-02-17T17:36:04Z</dcterms:modified>
</cp:coreProperties>
</file>